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1/2021_ROZPOCET/2021_ROZPOCET_PVV/2021_Metodika_PVV/"/>
    </mc:Choice>
  </mc:AlternateContent>
  <xr:revisionPtr revIDLastSave="0" documentId="8_{DBC50883-132B-4A2D-AF80-4B023E70FECC}" xr6:coauthVersionLast="45" xr6:coauthVersionMax="45" xr10:uidLastSave="{00000000-0000-0000-0000-000000000000}"/>
  <bookViews>
    <workbookView xWindow="4808" yWindow="4057" windowWidth="24042" windowHeight="12772"/>
  </bookViews>
  <sheets>
    <sheet name="Příloha č.1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K19" i="3" s="1"/>
  <c r="K18" i="3"/>
  <c r="D18" i="3"/>
  <c r="C18" i="3" s="1"/>
  <c r="K17" i="3"/>
  <c r="D17" i="3"/>
  <c r="D19" i="3" s="1"/>
  <c r="K16" i="3"/>
  <c r="D16" i="3"/>
  <c r="C16" i="3" s="1"/>
  <c r="J15" i="3"/>
  <c r="J21" i="3"/>
  <c r="J22" i="3"/>
  <c r="I15" i="3"/>
  <c r="I21" i="3"/>
  <c r="I22" i="3" s="1"/>
  <c r="H15" i="3"/>
  <c r="H21" i="3" s="1"/>
  <c r="H22" i="3" s="1"/>
  <c r="G15" i="3"/>
  <c r="G21" i="3" s="1"/>
  <c r="G22" i="3" s="1"/>
  <c r="F15" i="3"/>
  <c r="F21" i="3"/>
  <c r="F22" i="3" s="1"/>
  <c r="E15" i="3"/>
  <c r="E21" i="3" s="1"/>
  <c r="K14" i="3"/>
  <c r="D14" i="3"/>
  <c r="C14" i="3" s="1"/>
  <c r="K13" i="3"/>
  <c r="D13" i="3"/>
  <c r="D15" i="3" s="1"/>
  <c r="D21" i="3" s="1"/>
  <c r="K12" i="3"/>
  <c r="D12" i="3"/>
  <c r="J10" i="3"/>
  <c r="I10" i="3"/>
  <c r="H10" i="3"/>
  <c r="H24" i="3" s="1"/>
  <c r="G10" i="3"/>
  <c r="G24" i="3" s="1"/>
  <c r="F10" i="3"/>
  <c r="F24" i="3" s="1"/>
  <c r="E10" i="3"/>
  <c r="D10" i="3" s="1"/>
  <c r="K8" i="3"/>
  <c r="D8" i="3"/>
  <c r="C8" i="3"/>
  <c r="K10" i="3"/>
  <c r="C12" i="3"/>
  <c r="K21" i="3" l="1"/>
  <c r="E24" i="3"/>
  <c r="E22" i="3"/>
  <c r="D22" i="3"/>
  <c r="C19" i="3"/>
  <c r="D24" i="3"/>
  <c r="C10" i="3"/>
  <c r="C13" i="3"/>
  <c r="C15" i="3" s="1"/>
  <c r="C17" i="3"/>
  <c r="I24" i="3"/>
  <c r="K15" i="3"/>
  <c r="C21" i="3" l="1"/>
  <c r="C22" i="3" s="1"/>
  <c r="C24" i="3" l="1"/>
</calcChain>
</file>

<file path=xl/sharedStrings.xml><?xml version="1.0" encoding="utf-8"?>
<sst xmlns="http://schemas.openxmlformats.org/spreadsheetml/2006/main" count="41" uniqueCount="38">
  <si>
    <t>Jihomoravský kraj</t>
  </si>
  <si>
    <t xml:space="preserve">    Závazné ukazatele</t>
  </si>
  <si>
    <t>Orientační ukazatele</t>
  </si>
  <si>
    <t>Závazný uk.</t>
  </si>
  <si>
    <t>z toho:</t>
  </si>
  <si>
    <t>Odvody pojistné</t>
  </si>
  <si>
    <t>Odvody FKSP</t>
  </si>
  <si>
    <t>ONIV</t>
  </si>
  <si>
    <t>celk.</t>
  </si>
  <si>
    <t>Celkem kraj</t>
  </si>
  <si>
    <t>Celkem obec</t>
  </si>
  <si>
    <t>Rezerva obec</t>
  </si>
  <si>
    <t>Rezerva kraj</t>
  </si>
  <si>
    <t>Počet zam. celkem</t>
  </si>
  <si>
    <t xml:space="preserve">platy </t>
  </si>
  <si>
    <t>OON</t>
  </si>
  <si>
    <t xml:space="preserve"> ÚZ 33 353</t>
  </si>
  <si>
    <t>NIV      celkem</t>
  </si>
  <si>
    <t>MP      celkem</t>
  </si>
  <si>
    <t>Prům.plat zam. Celkem</t>
  </si>
  <si>
    <t>rozdíl RU MŠMT-JMK</t>
  </si>
  <si>
    <t>% RR</t>
  </si>
  <si>
    <t>Zpracovalo ORF OŠ</t>
  </si>
  <si>
    <t>včetně podpůrných opatření</t>
  </si>
  <si>
    <t>Celkem JMK kraj+obec</t>
  </si>
  <si>
    <t xml:space="preserve">Rezerva rozpočtu </t>
  </si>
  <si>
    <t>Rozpis rozpočtu - kraj</t>
  </si>
  <si>
    <t>Rozpis rozpočtu  - obec</t>
  </si>
  <si>
    <t xml:space="preserve">Bilance rozpočtových zdrojů na rok 2021 přidělených MŠMT </t>
  </si>
  <si>
    <t>čj. MSMT -2999/2021-1</t>
  </si>
  <si>
    <t>v  Kč</t>
  </si>
  <si>
    <t>Rozpis RgŚ MŠMT 2021</t>
  </si>
  <si>
    <t>ZM 18,88,91</t>
  </si>
  <si>
    <t>ZM 19,86,92</t>
  </si>
  <si>
    <t>V Brně dne  01.03.2021</t>
  </si>
  <si>
    <t>PO 20,57,110</t>
  </si>
  <si>
    <t>PO 2021, 01, 02</t>
  </si>
  <si>
    <t>PO 21,58,109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</si>
</sst>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_ ;[Red]\-#,##0.00\ "/>
    <numFmt numFmtId="168" formatCode="#,##0_ ;[Red]\-#,##0\ "/>
    <numFmt numFmtId="171" formatCode="#,##0.000_ ;[Red]\-#,##0.000\ "/>
    <numFmt numFmtId="176" formatCode="#,##0.0000_ ;[Red]\-#,##0.0000\ "/>
  </numFmts>
  <fonts count="21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0000CC"/>
      <name val="Times New Roman"/>
      <family val="1"/>
      <charset val="238"/>
    </font>
    <font>
      <b/>
      <sz val="11"/>
      <color rgb="FF0000CC"/>
      <name val="Times New Roman"/>
      <family val="1"/>
      <charset val="238"/>
    </font>
    <font>
      <b/>
      <sz val="11"/>
      <color theme="3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sz val="9"/>
      <color rgb="FF0000CC"/>
      <name val="Times New Roman"/>
      <family val="1"/>
      <charset val="238"/>
    </font>
    <font>
      <sz val="10"/>
      <color rgb="FF0000CC"/>
      <name val="Times New Roman"/>
      <family val="1"/>
      <charset val="238"/>
    </font>
    <font>
      <b/>
      <sz val="12"/>
      <color rgb="FF0000CC"/>
      <name val="Times New Roman"/>
      <family val="1"/>
      <charset val="238"/>
    </font>
    <font>
      <sz val="11"/>
      <color theme="3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EF98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2" borderId="1" xfId="0" applyFont="1" applyFill="1" applyBorder="1"/>
    <xf numFmtId="0" fontId="5" fillId="3" borderId="1" xfId="0" applyFont="1" applyFill="1" applyBorder="1"/>
    <xf numFmtId="168" fontId="6" fillId="3" borderId="1" xfId="0" applyNumberFormat="1" applyFont="1" applyFill="1" applyBorder="1"/>
    <xf numFmtId="0" fontId="8" fillId="4" borderId="1" xfId="0" applyFont="1" applyFill="1" applyBorder="1"/>
    <xf numFmtId="168" fontId="8" fillId="4" borderId="1" xfId="0" applyNumberFormat="1" applyFont="1" applyFill="1" applyBorder="1"/>
    <xf numFmtId="0" fontId="8" fillId="5" borderId="1" xfId="0" applyFont="1" applyFill="1" applyBorder="1"/>
    <xf numFmtId="168" fontId="8" fillId="5" borderId="1" xfId="0" applyNumberFormat="1" applyFont="1" applyFill="1" applyBorder="1"/>
    <xf numFmtId="0" fontId="8" fillId="6" borderId="1" xfId="0" applyFont="1" applyFill="1" applyBorder="1"/>
    <xf numFmtId="3" fontId="8" fillId="6" borderId="1" xfId="0" applyNumberFormat="1" applyFont="1" applyFill="1" applyBorder="1"/>
    <xf numFmtId="0" fontId="8" fillId="0" borderId="0" xfId="0" applyFont="1"/>
    <xf numFmtId="0" fontId="12" fillId="0" borderId="0" xfId="0" applyFont="1"/>
    <xf numFmtId="0" fontId="9" fillId="0" borderId="2" xfId="0" applyFont="1" applyBorder="1" applyAlignment="1">
      <alignment vertical="center"/>
    </xf>
    <xf numFmtId="0" fontId="9" fillId="0" borderId="3" xfId="0" applyFont="1" applyBorder="1"/>
    <xf numFmtId="0" fontId="9" fillId="0" borderId="4" xfId="0" applyFont="1" applyBorder="1"/>
    <xf numFmtId="0" fontId="9" fillId="0" borderId="0" xfId="0" applyFont="1"/>
    <xf numFmtId="0" fontId="10" fillId="0" borderId="0" xfId="0" applyFont="1"/>
    <xf numFmtId="14" fontId="11" fillId="0" borderId="0" xfId="0" applyNumberFormat="1" applyFont="1"/>
    <xf numFmtId="0" fontId="11" fillId="0" borderId="0" xfId="0" applyFont="1"/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68" fontId="14" fillId="2" borderId="1" xfId="0" applyNumberFormat="1" applyFont="1" applyFill="1" applyBorder="1"/>
    <xf numFmtId="168" fontId="13" fillId="2" borderId="1" xfId="0" applyNumberFormat="1" applyFont="1" applyFill="1" applyBorder="1"/>
    <xf numFmtId="166" fontId="13" fillId="2" borderId="1" xfId="0" applyNumberFormat="1" applyFont="1" applyFill="1" applyBorder="1"/>
    <xf numFmtId="0" fontId="4" fillId="0" borderId="0" xfId="0" applyFont="1"/>
    <xf numFmtId="0" fontId="15" fillId="0" borderId="0" xfId="0" applyFont="1"/>
    <xf numFmtId="168" fontId="4" fillId="0" borderId="0" xfId="0" applyNumberFormat="1" applyFont="1"/>
    <xf numFmtId="166" fontId="4" fillId="0" borderId="0" xfId="0" applyNumberFormat="1" applyFont="1"/>
    <xf numFmtId="168" fontId="5" fillId="3" borderId="1" xfId="0" applyNumberFormat="1" applyFont="1" applyFill="1" applyBorder="1"/>
    <xf numFmtId="0" fontId="6" fillId="0" borderId="0" xfId="0" applyFont="1"/>
    <xf numFmtId="168" fontId="7" fillId="0" borderId="0" xfId="0" applyNumberFormat="1" applyFont="1"/>
    <xf numFmtId="168" fontId="6" fillId="0" borderId="0" xfId="0" applyNumberFormat="1" applyFont="1"/>
    <xf numFmtId="0" fontId="16" fillId="0" borderId="0" xfId="0" applyFont="1"/>
    <xf numFmtId="0" fontId="4" fillId="0" borderId="1" xfId="0" applyFont="1" applyBorder="1"/>
    <xf numFmtId="168" fontId="8" fillId="0" borderId="1" xfId="0" applyNumberFormat="1" applyFont="1" applyBorder="1"/>
    <xf numFmtId="168" fontId="4" fillId="0" borderId="1" xfId="0" applyNumberFormat="1" applyFont="1" applyBorder="1"/>
    <xf numFmtId="168" fontId="8" fillId="0" borderId="0" xfId="0" applyNumberFormat="1" applyFont="1"/>
    <xf numFmtId="168" fontId="8" fillId="6" borderId="1" xfId="0" applyNumberFormat="1" applyFont="1" applyFill="1" applyBorder="1"/>
    <xf numFmtId="171" fontId="1" fillId="0" borderId="0" xfId="0" applyNumberFormat="1" applyFont="1"/>
    <xf numFmtId="171" fontId="4" fillId="0" borderId="0" xfId="0" applyNumberFormat="1" applyFont="1"/>
    <xf numFmtId="0" fontId="17" fillId="0" borderId="0" xfId="0" applyFont="1"/>
    <xf numFmtId="166" fontId="1" fillId="0" borderId="0" xfId="0" applyNumberFormat="1" applyFont="1"/>
    <xf numFmtId="168" fontId="1" fillId="0" borderId="0" xfId="0" applyNumberFormat="1" applyFont="1"/>
    <xf numFmtId="168" fontId="19" fillId="2" borderId="4" xfId="0" applyNumberFormat="1" applyFont="1" applyFill="1" applyBorder="1"/>
    <xf numFmtId="176" fontId="6" fillId="3" borderId="1" xfId="0" applyNumberFormat="1" applyFont="1" applyFill="1" applyBorder="1"/>
    <xf numFmtId="176" fontId="7" fillId="0" borderId="0" xfId="0" applyNumberFormat="1" applyFont="1"/>
    <xf numFmtId="171" fontId="4" fillId="0" borderId="1" xfId="0" applyNumberFormat="1" applyFont="1" applyBorder="1"/>
    <xf numFmtId="0" fontId="20" fillId="0" borderId="1" xfId="0" applyFont="1" applyBorder="1"/>
    <xf numFmtId="171" fontId="8" fillId="4" borderId="1" xfId="0" applyNumberFormat="1" applyFont="1" applyFill="1" applyBorder="1"/>
    <xf numFmtId="171" fontId="8" fillId="5" borderId="1" xfId="0" applyNumberFormat="1" applyFont="1" applyFill="1" applyBorder="1"/>
    <xf numFmtId="171" fontId="8" fillId="0" borderId="0" xfId="0" applyNumberFormat="1" applyFont="1"/>
    <xf numFmtId="171" fontId="8" fillId="6" borderId="1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3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wrapText="1"/>
    </xf>
    <xf numFmtId="3" fontId="3" fillId="0" borderId="4" xfId="0" applyNumberFormat="1" applyFont="1" applyBorder="1" applyAlignment="1">
      <alignment horizontal="left" wrapText="1"/>
    </xf>
    <xf numFmtId="3" fontId="3" fillId="0" borderId="5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K27"/>
  <sheetViews>
    <sheetView tabSelected="1" zoomScale="90" zoomScaleNormal="90" workbookViewId="0">
      <selection activeCell="O14" sqref="O14"/>
    </sheetView>
  </sheetViews>
  <sheetFormatPr defaultColWidth="16.25" defaultRowHeight="13.15" x14ac:dyDescent="0.25"/>
  <cols>
    <col min="1" max="1" width="11.5" style="42" customWidth="1"/>
    <col min="2" max="2" width="34.625" style="19" customWidth="1"/>
    <col min="3" max="4" width="18" style="19" customWidth="1"/>
    <col min="5" max="5" width="19" style="19" customWidth="1"/>
    <col min="6" max="6" width="15.625" style="19" customWidth="1"/>
    <col min="7" max="7" width="17.875" style="19" customWidth="1"/>
    <col min="8" max="8" width="16.625" style="19" customWidth="1"/>
    <col min="9" max="9" width="14.625" style="19" customWidth="1"/>
    <col min="10" max="10" width="15" style="19" customWidth="1"/>
    <col min="11" max="11" width="14.125" style="19" customWidth="1"/>
    <col min="12" max="246" width="9" style="19" customWidth="1"/>
    <col min="247" max="247" width="7.75" style="19" customWidth="1"/>
    <col min="248" max="248" width="36.75" style="19" customWidth="1"/>
    <col min="249" max="250" width="18" style="19" customWidth="1"/>
    <col min="251" max="251" width="16.875" style="19" customWidth="1"/>
    <col min="252" max="252" width="15.625" style="19" customWidth="1"/>
    <col min="253" max="16384" width="16.25" style="19"/>
  </cols>
  <sheetData>
    <row r="2" spans="1:11" ht="19.600000000000001" customHeight="1" x14ac:dyDescent="0.3">
      <c r="A2" s="11"/>
      <c r="B2" s="12" t="s">
        <v>28</v>
      </c>
      <c r="C2" s="13"/>
      <c r="D2" s="13"/>
      <c r="E2" s="13"/>
      <c r="F2" s="14"/>
      <c r="G2" s="15" t="s">
        <v>16</v>
      </c>
      <c r="H2" s="16" t="s">
        <v>23</v>
      </c>
      <c r="I2" s="16"/>
      <c r="J2" s="17"/>
      <c r="K2" s="18"/>
    </row>
    <row r="3" spans="1:11" ht="15.65" x14ac:dyDescent="0.3">
      <c r="A3" s="11"/>
      <c r="B3" s="10" t="s">
        <v>29</v>
      </c>
      <c r="K3" s="18"/>
    </row>
    <row r="4" spans="1:11" ht="13.5" customHeight="1" x14ac:dyDescent="0.3">
      <c r="A4" s="11"/>
      <c r="I4" s="19" t="s">
        <v>30</v>
      </c>
      <c r="K4" s="18"/>
    </row>
    <row r="5" spans="1:11" ht="18" customHeight="1" x14ac:dyDescent="0.3">
      <c r="A5" s="58"/>
      <c r="B5" s="54" t="s">
        <v>0</v>
      </c>
      <c r="C5" s="59" t="s">
        <v>1</v>
      </c>
      <c r="D5" s="60"/>
      <c r="E5" s="60"/>
      <c r="F5" s="61"/>
      <c r="G5" s="59" t="s">
        <v>2</v>
      </c>
      <c r="H5" s="60"/>
      <c r="I5" s="61"/>
      <c r="J5" s="20" t="s">
        <v>3</v>
      </c>
      <c r="K5" s="18"/>
    </row>
    <row r="6" spans="1:11" ht="17.25" customHeight="1" x14ac:dyDescent="0.3">
      <c r="A6" s="58"/>
      <c r="B6" s="55"/>
      <c r="C6" s="62" t="s">
        <v>17</v>
      </c>
      <c r="D6" s="62" t="s">
        <v>18</v>
      </c>
      <c r="E6" s="64" t="s">
        <v>4</v>
      </c>
      <c r="F6" s="65"/>
      <c r="G6" s="66" t="s">
        <v>5</v>
      </c>
      <c r="H6" s="66" t="s">
        <v>6</v>
      </c>
      <c r="I6" s="62" t="s">
        <v>7</v>
      </c>
      <c r="J6" s="54" t="s">
        <v>13</v>
      </c>
      <c r="K6" s="56" t="s">
        <v>19</v>
      </c>
    </row>
    <row r="7" spans="1:11" ht="13.5" customHeight="1" x14ac:dyDescent="0.25">
      <c r="A7" s="58"/>
      <c r="B7" s="55"/>
      <c r="C7" s="63"/>
      <c r="D7" s="63" t="s">
        <v>8</v>
      </c>
      <c r="E7" s="21" t="s">
        <v>14</v>
      </c>
      <c r="F7" s="21" t="s">
        <v>15</v>
      </c>
      <c r="G7" s="67"/>
      <c r="H7" s="67"/>
      <c r="I7" s="63"/>
      <c r="J7" s="55"/>
      <c r="K7" s="57"/>
    </row>
    <row r="8" spans="1:11" s="26" customFormat="1" ht="15.65" x14ac:dyDescent="0.3">
      <c r="A8" s="22"/>
      <c r="B8" s="1" t="s">
        <v>31</v>
      </c>
      <c r="C8" s="23">
        <f>D8+G8+H8+I8</f>
        <v>18297529628</v>
      </c>
      <c r="D8" s="23">
        <f>SUM(E8:F8)</f>
        <v>13199809163</v>
      </c>
      <c r="E8" s="24">
        <v>13142961701</v>
      </c>
      <c r="F8" s="24">
        <v>56847462</v>
      </c>
      <c r="G8" s="24">
        <v>4461535506</v>
      </c>
      <c r="H8" s="24">
        <v>262860243</v>
      </c>
      <c r="I8" s="24">
        <v>373324716</v>
      </c>
      <c r="J8" s="25">
        <v>28378.79</v>
      </c>
      <c r="K8" s="45">
        <f>E8/J8/12</f>
        <v>38593.851549578634</v>
      </c>
    </row>
    <row r="9" spans="1:11" s="26" customFormat="1" ht="19.600000000000001" customHeight="1" x14ac:dyDescent="0.25">
      <c r="A9" s="27"/>
      <c r="C9" s="28"/>
      <c r="D9" s="28"/>
      <c r="E9" s="28"/>
      <c r="F9" s="28"/>
      <c r="G9" s="28"/>
      <c r="H9" s="28"/>
      <c r="I9" s="28"/>
      <c r="J9" s="29"/>
      <c r="K9" s="28"/>
    </row>
    <row r="10" spans="1:11" s="31" customFormat="1" ht="15.05" x14ac:dyDescent="0.3">
      <c r="A10" s="27"/>
      <c r="B10" s="2" t="s">
        <v>25</v>
      </c>
      <c r="C10" s="30">
        <f>D10+G10+H10+I10</f>
        <v>193265036.66666669</v>
      </c>
      <c r="D10" s="3">
        <f>SUM(E10:F10)</f>
        <v>140699765</v>
      </c>
      <c r="E10" s="3">
        <f t="shared" ref="E10:J10" si="0">E14+E18</f>
        <v>139790382</v>
      </c>
      <c r="F10" s="3">
        <f t="shared" si="0"/>
        <v>909383</v>
      </c>
      <c r="G10" s="3">
        <f t="shared" si="0"/>
        <v>47556016</v>
      </c>
      <c r="H10" s="3">
        <f t="shared" si="0"/>
        <v>2796259</v>
      </c>
      <c r="I10" s="3">
        <f t="shared" si="0"/>
        <v>2212996.6666666865</v>
      </c>
      <c r="J10" s="46">
        <f t="shared" si="0"/>
        <v>195.83600000000001</v>
      </c>
      <c r="K10" s="3">
        <f>E10/J10/12</f>
        <v>59484.458935027265</v>
      </c>
    </row>
    <row r="11" spans="1:11" s="32" customFormat="1" ht="14.4" x14ac:dyDescent="0.25">
      <c r="A11" s="27"/>
      <c r="J11" s="47"/>
      <c r="K11" s="33"/>
    </row>
    <row r="12" spans="1:11" s="26" customFormat="1" ht="14.4" x14ac:dyDescent="0.25">
      <c r="A12" s="34" t="s">
        <v>32</v>
      </c>
      <c r="B12" s="35" t="s">
        <v>26</v>
      </c>
      <c r="C12" s="36">
        <f>D12+G12+H12+I12</f>
        <v>5655751191</v>
      </c>
      <c r="D12" s="36">
        <f>SUM(E12:F12)</f>
        <v>4095413894</v>
      </c>
      <c r="E12" s="37">
        <v>4068829196</v>
      </c>
      <c r="F12" s="37">
        <v>26584698</v>
      </c>
      <c r="G12" s="37">
        <v>1384249897</v>
      </c>
      <c r="H12" s="37">
        <v>81376582</v>
      </c>
      <c r="I12" s="37">
        <v>94710818</v>
      </c>
      <c r="J12" s="48">
        <v>8099.6270000000004</v>
      </c>
      <c r="K12" s="37">
        <f t="shared" ref="K12:K19" si="1">E12/J12/12</f>
        <v>41862.310408450496</v>
      </c>
    </row>
    <row r="13" spans="1:11" s="26" customFormat="1" ht="17.25" customHeight="1" x14ac:dyDescent="0.25">
      <c r="A13" s="34" t="s">
        <v>35</v>
      </c>
      <c r="B13" s="49" t="s">
        <v>36</v>
      </c>
      <c r="C13" s="36">
        <f>D13+G13+H13+I13</f>
        <v>34790239</v>
      </c>
      <c r="D13" s="36">
        <f>SUM(E13:F13)</f>
        <v>25594862</v>
      </c>
      <c r="E13" s="37">
        <v>25594862</v>
      </c>
      <c r="F13" s="37">
        <v>0</v>
      </c>
      <c r="G13" s="37">
        <v>8651032</v>
      </c>
      <c r="H13" s="37">
        <v>511895</v>
      </c>
      <c r="I13" s="37">
        <v>32450</v>
      </c>
      <c r="J13" s="48">
        <v>74.463999999999999</v>
      </c>
      <c r="K13" s="37">
        <f t="shared" si="1"/>
        <v>28643.440678269588</v>
      </c>
    </row>
    <row r="14" spans="1:11" s="26" customFormat="1" ht="18" customHeight="1" x14ac:dyDescent="0.25">
      <c r="A14" s="34" t="s">
        <v>32</v>
      </c>
      <c r="B14" s="35" t="s">
        <v>12</v>
      </c>
      <c r="C14" s="36">
        <f>D14+G14+H14+I14</f>
        <v>85273653.760000005</v>
      </c>
      <c r="D14" s="36">
        <f>SUM(E14:F14)</f>
        <v>62184924.100000001</v>
      </c>
      <c r="E14" s="37">
        <v>61884827.710000001</v>
      </c>
      <c r="F14" s="37">
        <v>300096.39</v>
      </c>
      <c r="G14" s="37">
        <v>21018344.810000002</v>
      </c>
      <c r="H14" s="37">
        <v>1237845.4500000002</v>
      </c>
      <c r="I14" s="37">
        <v>832539.40000000654</v>
      </c>
      <c r="J14" s="48">
        <v>102.07</v>
      </c>
      <c r="K14" s="37">
        <f t="shared" si="1"/>
        <v>50524.825862969861</v>
      </c>
    </row>
    <row r="15" spans="1:11" s="26" customFormat="1" ht="26.3" customHeight="1" x14ac:dyDescent="0.25">
      <c r="A15" s="27"/>
      <c r="B15" s="4" t="s">
        <v>9</v>
      </c>
      <c r="C15" s="5">
        <f t="shared" ref="C15:J15" si="2">SUM(C12:C14)</f>
        <v>5775815083.7600002</v>
      </c>
      <c r="D15" s="5">
        <f t="shared" si="2"/>
        <v>4183193680.0999999</v>
      </c>
      <c r="E15" s="5">
        <f t="shared" si="2"/>
        <v>4156308885.71</v>
      </c>
      <c r="F15" s="5">
        <f t="shared" si="2"/>
        <v>26884794.390000001</v>
      </c>
      <c r="G15" s="5">
        <f t="shared" si="2"/>
        <v>1413919273.8099999</v>
      </c>
      <c r="H15" s="5">
        <f t="shared" si="2"/>
        <v>83126322.450000003</v>
      </c>
      <c r="I15" s="5">
        <f t="shared" si="2"/>
        <v>95575807.400000006</v>
      </c>
      <c r="J15" s="50">
        <f t="shared" si="2"/>
        <v>8276.1610000000001</v>
      </c>
      <c r="K15" s="5">
        <f t="shared" si="1"/>
        <v>41850.209754156145</v>
      </c>
    </row>
    <row r="16" spans="1:11" s="26" customFormat="1" ht="14.4" x14ac:dyDescent="0.25">
      <c r="A16" s="34" t="s">
        <v>33</v>
      </c>
      <c r="B16" s="35" t="s">
        <v>27</v>
      </c>
      <c r="C16" s="36">
        <f>D16+G16+H16+I16</f>
        <v>11484201071.333334</v>
      </c>
      <c r="D16" s="36">
        <f>SUM(E16:F16)</f>
        <v>8254360035</v>
      </c>
      <c r="E16" s="37">
        <v>8225006654</v>
      </c>
      <c r="F16" s="37">
        <v>29353381</v>
      </c>
      <c r="G16" s="37">
        <v>2789973677</v>
      </c>
      <c r="H16" s="37">
        <v>164500158</v>
      </c>
      <c r="I16" s="37">
        <v>275367201.33333331</v>
      </c>
      <c r="J16" s="48">
        <v>18059.104999999996</v>
      </c>
      <c r="K16" s="37">
        <f t="shared" si="1"/>
        <v>37954.107978588465</v>
      </c>
    </row>
    <row r="17" spans="1:11" s="26" customFormat="1" ht="14.4" x14ac:dyDescent="0.25">
      <c r="A17" s="34" t="s">
        <v>37</v>
      </c>
      <c r="B17" s="49" t="s">
        <v>36</v>
      </c>
      <c r="C17" s="36">
        <f>D17+G17+H17+I17</f>
        <v>929522090</v>
      </c>
      <c r="D17" s="36">
        <f>SUM(E17:F17)</f>
        <v>683740607</v>
      </c>
      <c r="E17" s="37">
        <v>683740607</v>
      </c>
      <c r="F17" s="37">
        <v>0</v>
      </c>
      <c r="G17" s="37">
        <v>231104884</v>
      </c>
      <c r="H17" s="37">
        <v>13675349</v>
      </c>
      <c r="I17" s="37">
        <v>1001250</v>
      </c>
      <c r="J17" s="48">
        <v>1949.758</v>
      </c>
      <c r="K17" s="37">
        <f t="shared" si="1"/>
        <v>29223.310747624404</v>
      </c>
    </row>
    <row r="18" spans="1:11" s="26" customFormat="1" ht="14.4" x14ac:dyDescent="0.25">
      <c r="A18" s="34" t="s">
        <v>33</v>
      </c>
      <c r="B18" s="35" t="s">
        <v>11</v>
      </c>
      <c r="C18" s="36">
        <f>D18+G18+H18+I18</f>
        <v>107991382.90666668</v>
      </c>
      <c r="D18" s="36">
        <f>SUM(E18:F18)</f>
        <v>78514840.900000006</v>
      </c>
      <c r="E18" s="37">
        <v>77905554.290000007</v>
      </c>
      <c r="F18" s="37">
        <v>609286.61</v>
      </c>
      <c r="G18" s="37">
        <v>26537671.190000001</v>
      </c>
      <c r="H18" s="37">
        <v>1558413.55</v>
      </c>
      <c r="I18" s="37">
        <v>1380457.2666666801</v>
      </c>
      <c r="J18" s="48">
        <v>93.766000000000005</v>
      </c>
      <c r="K18" s="37">
        <f t="shared" si="1"/>
        <v>69237.565046676478</v>
      </c>
    </row>
    <row r="19" spans="1:11" s="26" customFormat="1" ht="26.3" customHeight="1" x14ac:dyDescent="0.25">
      <c r="A19" s="27"/>
      <c r="B19" s="6" t="s">
        <v>10</v>
      </c>
      <c r="C19" s="7">
        <f t="shared" ref="C19:J19" si="3">SUM(C16:C18)</f>
        <v>12521714544.24</v>
      </c>
      <c r="D19" s="7">
        <f t="shared" si="3"/>
        <v>9016615482.8999996</v>
      </c>
      <c r="E19" s="7">
        <f t="shared" si="3"/>
        <v>8986652815.2900009</v>
      </c>
      <c r="F19" s="7">
        <f t="shared" si="3"/>
        <v>29962667.609999999</v>
      </c>
      <c r="G19" s="7">
        <f t="shared" si="3"/>
        <v>3047616232.1900001</v>
      </c>
      <c r="H19" s="7">
        <f t="shared" si="3"/>
        <v>179733920.55000001</v>
      </c>
      <c r="I19" s="7">
        <f t="shared" si="3"/>
        <v>277748908.59999996</v>
      </c>
      <c r="J19" s="51">
        <f t="shared" si="3"/>
        <v>20102.628999999997</v>
      </c>
      <c r="K19" s="7">
        <f t="shared" si="1"/>
        <v>37253.223675744113</v>
      </c>
    </row>
    <row r="20" spans="1:11" s="26" customFormat="1" ht="14.4" x14ac:dyDescent="0.25">
      <c r="A20" s="27"/>
      <c r="B20" s="10"/>
      <c r="C20" s="38"/>
      <c r="D20" s="38"/>
      <c r="E20" s="38"/>
      <c r="F20" s="38"/>
      <c r="G20" s="38"/>
      <c r="H20" s="38"/>
      <c r="I20" s="38"/>
      <c r="J20" s="52"/>
      <c r="K20" s="38"/>
    </row>
    <row r="21" spans="1:11" s="26" customFormat="1" ht="23.95" customHeight="1" x14ac:dyDescent="0.25">
      <c r="A21" s="27"/>
      <c r="B21" s="8" t="s">
        <v>24</v>
      </c>
      <c r="C21" s="39">
        <f t="shared" ref="C21:J21" si="4">C15+C19</f>
        <v>18297529628</v>
      </c>
      <c r="D21" s="39">
        <f t="shared" si="4"/>
        <v>13199809163</v>
      </c>
      <c r="E21" s="39">
        <f t="shared" si="4"/>
        <v>13142961701</v>
      </c>
      <c r="F21" s="39">
        <f t="shared" si="4"/>
        <v>56847462</v>
      </c>
      <c r="G21" s="39">
        <f t="shared" si="4"/>
        <v>4461535506</v>
      </c>
      <c r="H21" s="39">
        <f t="shared" si="4"/>
        <v>262860243</v>
      </c>
      <c r="I21" s="39">
        <f t="shared" si="4"/>
        <v>373324716</v>
      </c>
      <c r="J21" s="53">
        <f t="shared" si="4"/>
        <v>28378.789999999997</v>
      </c>
      <c r="K21" s="9">
        <f>E21/J21/12</f>
        <v>38593.851549578634</v>
      </c>
    </row>
    <row r="22" spans="1:11" s="26" customFormat="1" ht="14.4" x14ac:dyDescent="0.25">
      <c r="A22" s="27"/>
      <c r="B22" s="19" t="s">
        <v>20</v>
      </c>
      <c r="C22" s="40">
        <f t="shared" ref="C22:J22" si="5">C8-C21</f>
        <v>0</v>
      </c>
      <c r="D22" s="40">
        <f t="shared" si="5"/>
        <v>0</v>
      </c>
      <c r="E22" s="40">
        <f t="shared" si="5"/>
        <v>0</v>
      </c>
      <c r="F22" s="40">
        <f t="shared" si="5"/>
        <v>0</v>
      </c>
      <c r="G22" s="40">
        <f t="shared" si="5"/>
        <v>0</v>
      </c>
      <c r="H22" s="40">
        <f t="shared" si="5"/>
        <v>0</v>
      </c>
      <c r="I22" s="40">
        <f t="shared" si="5"/>
        <v>0</v>
      </c>
      <c r="J22" s="40">
        <f t="shared" si="5"/>
        <v>0</v>
      </c>
    </row>
    <row r="23" spans="1:11" s="26" customFormat="1" ht="10.5" customHeight="1" x14ac:dyDescent="0.25">
      <c r="A23" s="27"/>
      <c r="C23" s="41"/>
      <c r="D23" s="41"/>
      <c r="E23" s="41"/>
      <c r="F23" s="41"/>
      <c r="G23" s="41"/>
      <c r="H23" s="41"/>
      <c r="I23" s="41"/>
      <c r="J23" s="41"/>
    </row>
    <row r="24" spans="1:11" ht="13.5" customHeight="1" x14ac:dyDescent="0.25">
      <c r="B24" s="19" t="s">
        <v>21</v>
      </c>
      <c r="C24" s="43">
        <f t="shared" ref="C24:I24" si="6">C10/C21%</f>
        <v>1.056235680968215</v>
      </c>
      <c r="D24" s="43">
        <f t="shared" si="6"/>
        <v>1.0659227210222963</v>
      </c>
      <c r="E24" s="43">
        <f t="shared" si="6"/>
        <v>1.0636140101463116</v>
      </c>
      <c r="F24" s="43">
        <f t="shared" si="6"/>
        <v>1.5996897099821272</v>
      </c>
      <c r="G24" s="43">
        <f t="shared" si="6"/>
        <v>1.0659114095594513</v>
      </c>
      <c r="H24" s="43">
        <f t="shared" si="6"/>
        <v>1.0637816385188383</v>
      </c>
      <c r="I24" s="43">
        <f t="shared" si="6"/>
        <v>0.59278064693329502</v>
      </c>
      <c r="J24" s="40"/>
      <c r="K24" s="18"/>
    </row>
    <row r="25" spans="1:11" s="26" customFormat="1" ht="18.8" customHeight="1" x14ac:dyDescent="0.25">
      <c r="A25" s="27"/>
      <c r="C25" s="43"/>
      <c r="D25" s="28"/>
      <c r="E25" s="28"/>
      <c r="F25" s="28"/>
      <c r="G25" s="28"/>
      <c r="H25" s="28"/>
      <c r="I25" s="28"/>
      <c r="J25" s="28"/>
      <c r="K25" s="10"/>
    </row>
    <row r="26" spans="1:11" ht="15.85" customHeight="1" x14ac:dyDescent="0.25">
      <c r="B26" s="18" t="s">
        <v>34</v>
      </c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15.05" customHeight="1" x14ac:dyDescent="0.25">
      <c r="B27" s="26" t="s">
        <v>22</v>
      </c>
    </row>
  </sheetData>
  <mergeCells count="12">
    <mergeCell ref="E6:F6"/>
    <mergeCell ref="G6:G7"/>
    <mergeCell ref="H6:H7"/>
    <mergeCell ref="I6:I7"/>
    <mergeCell ref="J6:J7"/>
    <mergeCell ref="K6:K7"/>
    <mergeCell ref="A5:A7"/>
    <mergeCell ref="B5:B7"/>
    <mergeCell ref="C5:F5"/>
    <mergeCell ref="G5:I5"/>
    <mergeCell ref="C6:C7"/>
    <mergeCell ref="D6:D7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>
    <oddHeader>&amp;R&amp;"-,Kurzíva"&amp;11&amp;UPříloha č. 1
Rozpis rozpočtu přímých výdajů na vzdělávání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3" ma:contentTypeDescription="Vytvoří nový dokument" ma:contentTypeScope="" ma:versionID="703f0e12c36beeeca265f5a4a396fd98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0bba5f2951a569490868f425ed4148ae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90D75B-E471-462C-824E-81017BA2A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505D1B-1467-4AC4-8E7B-09C0EAE817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70949-270E-423F-912E-7A081753DFD8}">
  <ds:schemaRefs>
    <ds:schemaRef ds:uri="http://purl.org/dc/elements/1.1/"/>
    <ds:schemaRef ds:uri="http://schemas.microsoft.com/office/2006/metadata/properties"/>
    <ds:schemaRef ds:uri="0fa8a809-754e-4940-9f79-6ca366ca137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c30894-6ed9-439d-acf5-08efc27765f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 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vankova.jaroslava</dc:creator>
  <cp:lastModifiedBy>Mitisková Dana</cp:lastModifiedBy>
  <cp:lastPrinted>2020-03-04T13:49:45Z</cp:lastPrinted>
  <dcterms:created xsi:type="dcterms:W3CDTF">2007-03-02T12:16:22Z</dcterms:created>
  <dcterms:modified xsi:type="dcterms:W3CDTF">2021-03-01T12:42:07Z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2020-02-19T14:59:12.9691677Z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ea2a7015-0fda-4b23-90a9-138e1c1b18b1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0x01010070B778A1060CE249A670BCE1DD9CE9DB</vt:lpwstr>
  </property>
</Properties>
</file>