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45" windowWidth="21720" windowHeight="4890" activeTab="0"/>
  </bookViews>
  <sheets>
    <sheet name="Příloha č.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<sst xmlns="http://schemas.openxmlformats.org/spreadsheetml/2006/main" count="32" uniqueCount="32">
  <si>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Jihomoravský kraj</t>
  </si>
  <si>
    <t xml:space="preserve">    Závazné ukazatele</t>
  </si>
  <si>
    <t>Orientační ukazatele</t>
  </si>
  <si>
    <t>Závazný uk.</t>
  </si>
  <si>
    <t>z toho:</t>
  </si>
  <si>
    <t>Odvody pojistné</t>
  </si>
  <si>
    <t>Odvody FKSP</t>
  </si>
  <si>
    <t>ONIV</t>
  </si>
  <si>
    <t>celk.</t>
  </si>
  <si>
    <t>Celkem kraj</t>
  </si>
  <si>
    <t>Celkem obec</t>
  </si>
  <si>
    <t>Rezerva obec</t>
  </si>
  <si>
    <t>Rezerva kraj</t>
  </si>
  <si>
    <t>v tis.Kč</t>
  </si>
  <si>
    <t>Regulace limitu zaměstnanců - kraj</t>
  </si>
  <si>
    <t>Regulace limitu zaměstnanců - obec</t>
  </si>
  <si>
    <t>Počet zam. celkem</t>
  </si>
  <si>
    <t xml:space="preserve">platy </t>
  </si>
  <si>
    <t>OON</t>
  </si>
  <si>
    <t xml:space="preserve">Bilance rozpočtových zdrojů na rok 2014 přidělených MŠMT </t>
  </si>
  <si>
    <t>čj. MŠMT 632/2014</t>
  </si>
  <si>
    <t xml:space="preserve">1,11% Rezerva rozpočtu </t>
  </si>
  <si>
    <t>Rozpis rozpočtu 2014 - obec</t>
  </si>
  <si>
    <t>Zpracovalo ORF OŠ KrÚ</t>
  </si>
  <si>
    <t>NIV
celkem</t>
  </si>
  <si>
    <t>MP
celkem</t>
  </si>
  <si>
    <t>Rozpis RgŠ MŠMT 2014</t>
  </si>
  <si>
    <t>Rozpis rozpočtu 2014 - kraj</t>
  </si>
  <si>
    <t>Celkem JMK kraj + obec</t>
  </si>
  <si>
    <t>Prům. plat
zam.
celkem</t>
  </si>
  <si>
    <t>ÚZ 33353</t>
  </si>
  <si>
    <t>V Brně dne: 24. 2. 2014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</si>
</sst>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.0"/>
    <numFmt numFmtId="166" formatCode="#,##0_ ;[Red]\-#,##0\ "/>
    <numFmt numFmtId="167" formatCode="#,##0.0_ ;[Red]\-#,##0.0\ "/>
    <numFmt numFmtId="168" formatCode="0.000"/>
    <numFmt numFmtId="169" formatCode="#,##0.000_ ;[Red]\-#,##0.000\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62">
    <font>
      <sz val="10"/>
      <name val="Times New Roman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b/>
      <sz val="12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i/>
      <sz val="11"/>
      <color indexed="12"/>
      <name val="Calibri"/>
      <family val="2"/>
    </font>
    <font>
      <i/>
      <sz val="11"/>
      <name val="Calibri"/>
      <family val="2"/>
    </font>
    <font>
      <i/>
      <sz val="10"/>
      <color indexed="12"/>
      <name val="Calibri"/>
      <family val="2"/>
    </font>
    <font>
      <i/>
      <sz val="10"/>
      <name val="Calibri"/>
      <family val="2"/>
    </font>
    <font>
      <sz val="10"/>
      <color indexed="12"/>
      <name val="Calibri"/>
      <family val="2"/>
    </font>
    <font>
      <b/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00CC"/>
      <name val="Calibri"/>
      <family val="2"/>
    </font>
    <font>
      <b/>
      <sz val="11"/>
      <color rgb="FF0000CC"/>
      <name val="Calibri"/>
      <family val="2"/>
    </font>
    <font>
      <sz val="11"/>
      <color theme="3"/>
      <name val="Calibri"/>
      <family val="2"/>
    </font>
    <font>
      <sz val="11"/>
      <color rgb="FF0000CC"/>
      <name val="Calibri"/>
      <family val="2"/>
    </font>
    <font>
      <i/>
      <sz val="11"/>
      <color rgb="FF0000CC"/>
      <name val="Calibri"/>
      <family val="2"/>
    </font>
    <font>
      <i/>
      <sz val="10"/>
      <color rgb="FF0000CC"/>
      <name val="Calibri"/>
      <family val="2"/>
    </font>
    <font>
      <sz val="10"/>
      <color rgb="FF0000CC"/>
      <name val="Calibri"/>
      <family val="2"/>
    </font>
    <font>
      <b/>
      <sz val="12"/>
      <color rgb="FF0000CC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EEF98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4" fillId="0" borderId="0" xfId="0" applyFont="1" applyFill="1" applyAlignment="1">
      <alignment/>
    </xf>
    <xf numFmtId="0" fontId="20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13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/>
    </xf>
    <xf numFmtId="0" fontId="27" fillId="33" borderId="13" xfId="0" applyFont="1" applyFill="1" applyBorder="1" applyAlignment="1">
      <alignment/>
    </xf>
    <xf numFmtId="166" fontId="44" fillId="33" borderId="13" xfId="0" applyNumberFormat="1" applyFont="1" applyFill="1" applyBorder="1" applyAlignment="1">
      <alignment/>
    </xf>
    <xf numFmtId="164" fontId="56" fillId="33" borderId="13" xfId="0" applyNumberFormat="1" applyFont="1" applyFill="1" applyBorder="1" applyAlignment="1">
      <alignment/>
    </xf>
    <xf numFmtId="166" fontId="56" fillId="33" borderId="13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166" fontId="29" fillId="0" borderId="0" xfId="0" applyNumberFormat="1" applyFont="1" applyFill="1" applyAlignment="1">
      <alignment/>
    </xf>
    <xf numFmtId="164" fontId="29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0" fontId="25" fillId="7" borderId="13" xfId="0" applyFont="1" applyFill="1" applyBorder="1" applyAlignment="1">
      <alignment/>
    </xf>
    <xf numFmtId="166" fontId="25" fillId="7" borderId="13" xfId="0" applyNumberFormat="1" applyFont="1" applyFill="1" applyBorder="1" applyAlignment="1">
      <alignment/>
    </xf>
    <xf numFmtId="166" fontId="29" fillId="7" borderId="13" xfId="0" applyNumberFormat="1" applyFont="1" applyFill="1" applyBorder="1" applyAlignment="1">
      <alignment/>
    </xf>
    <xf numFmtId="164" fontId="29" fillId="7" borderId="13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166" fontId="59" fillId="0" borderId="0" xfId="0" applyNumberFormat="1" applyFont="1" applyFill="1" applyAlignment="1">
      <alignment/>
    </xf>
    <xf numFmtId="166" fontId="34" fillId="0" borderId="0" xfId="0" applyNumberFormat="1" applyFont="1" applyFill="1" applyAlignment="1">
      <alignment/>
    </xf>
    <xf numFmtId="164" fontId="34" fillId="0" borderId="0" xfId="0" applyNumberFormat="1" applyFont="1" applyFill="1" applyAlignment="1">
      <alignment/>
    </xf>
    <xf numFmtId="166" fontId="32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0" fontId="29" fillId="0" borderId="13" xfId="0" applyFont="1" applyFill="1" applyBorder="1" applyAlignment="1">
      <alignment/>
    </xf>
    <xf numFmtId="3" fontId="25" fillId="0" borderId="13" xfId="0" applyNumberFormat="1" applyFont="1" applyFill="1" applyBorder="1" applyAlignment="1">
      <alignment/>
    </xf>
    <xf numFmtId="166" fontId="29" fillId="0" borderId="13" xfId="0" applyNumberFormat="1" applyFont="1" applyFill="1" applyBorder="1" applyAlignment="1">
      <alignment/>
    </xf>
    <xf numFmtId="164" fontId="29" fillId="0" borderId="13" xfId="0" applyNumberFormat="1" applyFont="1" applyFill="1" applyBorder="1" applyAlignment="1">
      <alignment/>
    </xf>
    <xf numFmtId="0" fontId="49" fillId="0" borderId="13" xfId="0" applyFont="1" applyFill="1" applyBorder="1" applyAlignment="1">
      <alignment/>
    </xf>
    <xf numFmtId="166" fontId="25" fillId="0" borderId="13" xfId="0" applyNumberFormat="1" applyFont="1" applyFill="1" applyBorder="1" applyAlignment="1">
      <alignment/>
    </xf>
    <xf numFmtId="0" fontId="25" fillId="34" borderId="13" xfId="0" applyFont="1" applyFill="1" applyBorder="1" applyAlignment="1">
      <alignment/>
    </xf>
    <xf numFmtId="166" fontId="25" fillId="34" borderId="13" xfId="0" applyNumberFormat="1" applyFont="1" applyFill="1" applyBorder="1" applyAlignment="1">
      <alignment/>
    </xf>
    <xf numFmtId="164" fontId="25" fillId="34" borderId="13" xfId="0" applyNumberFormat="1" applyFont="1" applyFill="1" applyBorder="1" applyAlignment="1">
      <alignment/>
    </xf>
    <xf numFmtId="0" fontId="25" fillId="16" borderId="13" xfId="0" applyFont="1" applyFill="1" applyBorder="1" applyAlignment="1">
      <alignment/>
    </xf>
    <xf numFmtId="166" fontId="25" fillId="16" borderId="13" xfId="0" applyNumberFormat="1" applyFont="1" applyFill="1" applyBorder="1" applyAlignment="1">
      <alignment/>
    </xf>
    <xf numFmtId="164" fontId="25" fillId="16" borderId="13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66" fontId="25" fillId="0" borderId="0" xfId="0" applyNumberFormat="1" applyFont="1" applyFill="1" applyBorder="1" applyAlignment="1">
      <alignment/>
    </xf>
    <xf numFmtId="164" fontId="25" fillId="0" borderId="0" xfId="0" applyNumberFormat="1" applyFont="1" applyFill="1" applyBorder="1" applyAlignment="1">
      <alignment/>
    </xf>
    <xf numFmtId="0" fontId="25" fillId="35" borderId="13" xfId="0" applyFont="1" applyFill="1" applyBorder="1" applyAlignment="1">
      <alignment/>
    </xf>
    <xf numFmtId="166" fontId="25" fillId="35" borderId="13" xfId="0" applyNumberFormat="1" applyFont="1" applyFill="1" applyBorder="1" applyAlignment="1">
      <alignment/>
    </xf>
    <xf numFmtId="164" fontId="25" fillId="35" borderId="13" xfId="0" applyNumberFormat="1" applyFont="1" applyFill="1" applyBorder="1" applyAlignment="1">
      <alignment/>
    </xf>
    <xf numFmtId="3" fontId="25" fillId="35" borderId="13" xfId="0" applyNumberFormat="1" applyFont="1" applyFill="1" applyBorder="1" applyAlignment="1">
      <alignment/>
    </xf>
    <xf numFmtId="164" fontId="23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0" fontId="25" fillId="0" borderId="0" xfId="0" applyFont="1" applyFill="1" applyAlignment="1">
      <alignment/>
    </xf>
    <xf numFmtId="166" fontId="23" fillId="0" borderId="0" xfId="0" applyNumberFormat="1" applyFont="1" applyFill="1" applyAlignment="1">
      <alignment/>
    </xf>
    <xf numFmtId="0" fontId="27" fillId="0" borderId="14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61" fillId="0" borderId="0" xfId="0" applyFont="1" applyFill="1" applyBorder="1" applyAlignment="1">
      <alignment wrapText="1"/>
    </xf>
    <xf numFmtId="0" fontId="60" fillId="0" borderId="0" xfId="0" applyFont="1" applyFill="1" applyBorder="1" applyAlignment="1">
      <alignment wrapText="1"/>
    </xf>
    <xf numFmtId="0" fontId="27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3" fontId="27" fillId="0" borderId="14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right" wrapText="1"/>
    </xf>
    <xf numFmtId="49" fontId="22" fillId="0" borderId="11" xfId="0" applyNumberFormat="1" applyFont="1" applyFill="1" applyBorder="1" applyAlignment="1">
      <alignment horizontal="right" wrapText="1"/>
    </xf>
    <xf numFmtId="49" fontId="22" fillId="0" borderId="12" xfId="0" applyNumberFormat="1" applyFont="1" applyFill="1" applyBorder="1" applyAlignment="1">
      <alignment horizontal="right" wrapText="1"/>
    </xf>
    <xf numFmtId="3" fontId="27" fillId="0" borderId="10" xfId="0" applyNumberFormat="1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3" fontId="27" fillId="0" borderId="17" xfId="0" applyNumberFormat="1" applyFont="1" applyFill="1" applyBorder="1" applyAlignment="1">
      <alignment horizontal="left" wrapText="1"/>
    </xf>
    <xf numFmtId="0" fontId="23" fillId="0" borderId="18" xfId="0" applyFont="1" applyFill="1" applyBorder="1" applyAlignment="1">
      <alignment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4:L27"/>
  <sheetViews>
    <sheetView tabSelected="1" zoomScale="90" zoomScaleNormal="90" zoomScalePageLayoutView="0" workbookViewId="0" topLeftCell="A4">
      <pane xSplit="2" ySplit="6" topLeftCell="C10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C10" sqref="C10"/>
    </sheetView>
  </sheetViews>
  <sheetFormatPr defaultColWidth="9.33203125" defaultRowHeight="12.75"/>
  <cols>
    <col min="1" max="1" width="6.33203125" style="51" customWidth="1"/>
    <col min="2" max="2" width="42.5" style="8" customWidth="1"/>
    <col min="3" max="3" width="17.33203125" style="8" customWidth="1"/>
    <col min="4" max="4" width="16" style="8" customWidth="1"/>
    <col min="5" max="5" width="15.66015625" style="8" customWidth="1"/>
    <col min="6" max="7" width="14.33203125" style="8" customWidth="1"/>
    <col min="8" max="8" width="13.33203125" style="8" customWidth="1"/>
    <col min="9" max="9" width="10.16015625" style="8" customWidth="1"/>
    <col min="10" max="10" width="17.66015625" style="8" customWidth="1"/>
    <col min="11" max="11" width="14.5" style="8" customWidth="1"/>
    <col min="12" max="12" width="1.66796875" style="7" customWidth="1"/>
    <col min="13" max="16384" width="9.33203125" style="8" customWidth="1"/>
  </cols>
  <sheetData>
    <row r="4" spans="1:12" ht="25.5" customHeight="1">
      <c r="A4" s="1"/>
      <c r="B4" s="2" t="s">
        <v>19</v>
      </c>
      <c r="C4" s="3"/>
      <c r="D4" s="3"/>
      <c r="E4" s="3"/>
      <c r="F4" s="4"/>
      <c r="G4" s="55" t="s">
        <v>30</v>
      </c>
      <c r="H4" s="5"/>
      <c r="I4" s="5"/>
      <c r="J4" s="6"/>
      <c r="K4" s="7"/>
      <c r="L4" s="8"/>
    </row>
    <row r="5" spans="1:12" ht="15.75">
      <c r="A5" s="1"/>
      <c r="B5" s="9" t="s">
        <v>20</v>
      </c>
      <c r="K5" s="7"/>
      <c r="L5" s="8"/>
    </row>
    <row r="6" spans="1:12" ht="15.75">
      <c r="A6" s="1"/>
      <c r="B6" s="1"/>
      <c r="C6" s="63" t="s">
        <v>13</v>
      </c>
      <c r="D6" s="64"/>
      <c r="E6" s="64"/>
      <c r="F6" s="64"/>
      <c r="G6" s="64"/>
      <c r="H6" s="64"/>
      <c r="I6" s="65"/>
      <c r="K6" s="7"/>
      <c r="L6" s="8"/>
    </row>
    <row r="7" spans="1:12" ht="18" customHeight="1">
      <c r="A7" s="56"/>
      <c r="B7" s="58" t="s">
        <v>0</v>
      </c>
      <c r="C7" s="66" t="s">
        <v>1</v>
      </c>
      <c r="D7" s="67"/>
      <c r="E7" s="67"/>
      <c r="F7" s="67"/>
      <c r="G7" s="66" t="s">
        <v>2</v>
      </c>
      <c r="H7" s="67"/>
      <c r="I7" s="67"/>
      <c r="J7" s="54" t="s">
        <v>3</v>
      </c>
      <c r="K7" s="7"/>
      <c r="L7" s="8"/>
    </row>
    <row r="8" spans="1:12" ht="17.25" customHeight="1">
      <c r="A8" s="57"/>
      <c r="B8" s="59"/>
      <c r="C8" s="61" t="s">
        <v>24</v>
      </c>
      <c r="D8" s="61" t="s">
        <v>25</v>
      </c>
      <c r="E8" s="68" t="s">
        <v>4</v>
      </c>
      <c r="F8" s="69"/>
      <c r="G8" s="61" t="s">
        <v>5</v>
      </c>
      <c r="H8" s="61" t="s">
        <v>6</v>
      </c>
      <c r="I8" s="61" t="s">
        <v>7</v>
      </c>
      <c r="J8" s="58" t="s">
        <v>16</v>
      </c>
      <c r="K8" s="58" t="s">
        <v>29</v>
      </c>
      <c r="L8" s="8"/>
    </row>
    <row r="9" spans="1:12" ht="30" customHeight="1">
      <c r="A9" s="57"/>
      <c r="B9" s="60"/>
      <c r="C9" s="60"/>
      <c r="D9" s="60" t="s">
        <v>8</v>
      </c>
      <c r="E9" s="10" t="s">
        <v>17</v>
      </c>
      <c r="F9" s="10" t="s">
        <v>18</v>
      </c>
      <c r="G9" s="60"/>
      <c r="H9" s="60"/>
      <c r="I9" s="60"/>
      <c r="J9" s="60"/>
      <c r="K9" s="62"/>
      <c r="L9" s="8"/>
    </row>
    <row r="10" spans="1:11" s="16" customFormat="1" ht="15.75">
      <c r="A10" s="11"/>
      <c r="B10" s="12" t="s">
        <v>26</v>
      </c>
      <c r="C10" s="13">
        <f>D10+G10+H10+I10</f>
        <v>8605976</v>
      </c>
      <c r="D10" s="13">
        <f>SUM(E10:F10)</f>
        <v>6254617</v>
      </c>
      <c r="E10" s="13">
        <v>6202586</v>
      </c>
      <c r="F10" s="13">
        <v>52031</v>
      </c>
      <c r="G10" s="13">
        <v>2126567</v>
      </c>
      <c r="H10" s="13">
        <v>62026</v>
      </c>
      <c r="I10" s="13">
        <v>162766</v>
      </c>
      <c r="J10" s="14">
        <v>23017.8</v>
      </c>
      <c r="K10" s="15">
        <f>E10*1000/J10/12</f>
        <v>22455.758876463722</v>
      </c>
    </row>
    <row r="11" spans="1:11" s="16" customFormat="1" ht="15">
      <c r="A11" s="17"/>
      <c r="C11" s="18"/>
      <c r="D11" s="18"/>
      <c r="E11" s="18"/>
      <c r="F11" s="18"/>
      <c r="G11" s="18"/>
      <c r="H11" s="18"/>
      <c r="I11" s="18"/>
      <c r="J11" s="19"/>
      <c r="K11" s="18"/>
    </row>
    <row r="12" spans="1:12" s="25" customFormat="1" ht="15">
      <c r="A12" s="20"/>
      <c r="B12" s="21" t="s">
        <v>21</v>
      </c>
      <c r="C12" s="22">
        <f>D12+G12+H12+I12</f>
        <v>95714</v>
      </c>
      <c r="D12" s="23">
        <f>SUM(E12:F12)</f>
        <v>69848</v>
      </c>
      <c r="E12" s="23">
        <f aca="true" t="shared" si="0" ref="E12:J12">E16+E20</f>
        <v>63528</v>
      </c>
      <c r="F12" s="23">
        <f t="shared" si="0"/>
        <v>6320</v>
      </c>
      <c r="G12" s="23">
        <f t="shared" si="0"/>
        <v>24022</v>
      </c>
      <c r="H12" s="23">
        <f t="shared" si="0"/>
        <v>644</v>
      </c>
      <c r="I12" s="23">
        <f t="shared" si="0"/>
        <v>1200</v>
      </c>
      <c r="J12" s="24">
        <f t="shared" si="0"/>
        <v>177.07</v>
      </c>
      <c r="K12" s="24"/>
      <c r="L12" s="16"/>
    </row>
    <row r="13" spans="1:11" s="27" customFormat="1" ht="15">
      <c r="A13" s="26"/>
      <c r="C13" s="28"/>
      <c r="J13" s="28"/>
      <c r="K13" s="29"/>
    </row>
    <row r="14" spans="1:11" s="16" customFormat="1" ht="15">
      <c r="A14" s="30"/>
      <c r="B14" s="31" t="s">
        <v>27</v>
      </c>
      <c r="C14" s="32">
        <f>D14+G14+H14+I14</f>
        <v>3154809</v>
      </c>
      <c r="D14" s="32">
        <f>SUM(E14:F14)</f>
        <v>2307487</v>
      </c>
      <c r="E14" s="33">
        <v>2278987</v>
      </c>
      <c r="F14" s="33">
        <v>28500</v>
      </c>
      <c r="G14" s="33">
        <v>784368</v>
      </c>
      <c r="H14" s="33">
        <v>22786</v>
      </c>
      <c r="I14" s="33">
        <v>40168</v>
      </c>
      <c r="J14" s="34">
        <v>8183.889999999999</v>
      </c>
      <c r="K14" s="33">
        <f aca="true" t="shared" si="1" ref="K14:K23">E14*1000/J14/12</f>
        <v>23206.028347562507</v>
      </c>
    </row>
    <row r="15" spans="1:11" s="16" customFormat="1" ht="15">
      <c r="A15" s="30"/>
      <c r="B15" s="35" t="s">
        <v>14</v>
      </c>
      <c r="C15" s="32">
        <f>D15+G15+H15+I15</f>
        <v>0</v>
      </c>
      <c r="D15" s="32">
        <f>SUM(E15:F15)</f>
        <v>0</v>
      </c>
      <c r="E15" s="33"/>
      <c r="F15" s="33"/>
      <c r="G15" s="33"/>
      <c r="H15" s="33"/>
      <c r="I15" s="33"/>
      <c r="J15" s="34">
        <v>-205</v>
      </c>
      <c r="K15" s="33">
        <f t="shared" si="1"/>
        <v>0</v>
      </c>
    </row>
    <row r="16" spans="1:11" s="16" customFormat="1" ht="15">
      <c r="A16" s="30"/>
      <c r="B16" s="31" t="s">
        <v>12</v>
      </c>
      <c r="C16" s="36">
        <f>D16+G16+H16+I16</f>
        <v>55117</v>
      </c>
      <c r="D16" s="32">
        <f>SUM(E16:F16)</f>
        <v>40384</v>
      </c>
      <c r="E16" s="33">
        <v>37262</v>
      </c>
      <c r="F16" s="33">
        <v>3122</v>
      </c>
      <c r="G16" s="33">
        <v>13907</v>
      </c>
      <c r="H16" s="33">
        <v>376</v>
      </c>
      <c r="I16" s="33">
        <v>450</v>
      </c>
      <c r="J16" s="34">
        <v>110.34</v>
      </c>
      <c r="K16" s="33">
        <f t="shared" si="1"/>
        <v>28141.80412059694</v>
      </c>
    </row>
    <row r="17" spans="1:11" s="16" customFormat="1" ht="15">
      <c r="A17" s="30"/>
      <c r="B17" s="37" t="s">
        <v>9</v>
      </c>
      <c r="C17" s="38">
        <f aca="true" t="shared" si="2" ref="C17:J17">SUM(C14:C16)</f>
        <v>3209926</v>
      </c>
      <c r="D17" s="38">
        <f t="shared" si="2"/>
        <v>2347871</v>
      </c>
      <c r="E17" s="38">
        <f t="shared" si="2"/>
        <v>2316249</v>
      </c>
      <c r="F17" s="38">
        <f t="shared" si="2"/>
        <v>31622</v>
      </c>
      <c r="G17" s="38">
        <f t="shared" si="2"/>
        <v>798275</v>
      </c>
      <c r="H17" s="38">
        <f t="shared" si="2"/>
        <v>23162</v>
      </c>
      <c r="I17" s="38">
        <f t="shared" si="2"/>
        <v>40618</v>
      </c>
      <c r="J17" s="39">
        <f t="shared" si="2"/>
        <v>8089.23</v>
      </c>
      <c r="K17" s="38">
        <f t="shared" si="1"/>
        <v>23861.449111967395</v>
      </c>
    </row>
    <row r="18" spans="1:11" s="16" customFormat="1" ht="15">
      <c r="A18" s="30"/>
      <c r="B18" s="31" t="s">
        <v>22</v>
      </c>
      <c r="C18" s="36">
        <f>D18+G18+H18+I18</f>
        <v>5355453</v>
      </c>
      <c r="D18" s="32">
        <f>SUM(E18:F18)</f>
        <v>3877282</v>
      </c>
      <c r="E18" s="33">
        <v>3860071</v>
      </c>
      <c r="F18" s="33">
        <v>17211</v>
      </c>
      <c r="G18" s="33">
        <v>1318177</v>
      </c>
      <c r="H18" s="33">
        <v>38596</v>
      </c>
      <c r="I18" s="33">
        <v>121398</v>
      </c>
      <c r="J18" s="34">
        <v>15108.75</v>
      </c>
      <c r="K18" s="33">
        <f t="shared" si="1"/>
        <v>21290.482887951242</v>
      </c>
    </row>
    <row r="19" spans="1:11" s="16" customFormat="1" ht="15">
      <c r="A19" s="30"/>
      <c r="B19" s="35" t="s">
        <v>15</v>
      </c>
      <c r="C19" s="36">
        <f>D19+G19+H19+I19</f>
        <v>0</v>
      </c>
      <c r="D19" s="32">
        <f>SUM(E19:F19)</f>
        <v>0</v>
      </c>
      <c r="E19" s="33"/>
      <c r="F19" s="33"/>
      <c r="G19" s="33"/>
      <c r="H19" s="33"/>
      <c r="I19" s="36"/>
      <c r="J19" s="34">
        <v>-246.91</v>
      </c>
      <c r="K19" s="33">
        <f t="shared" si="1"/>
        <v>0</v>
      </c>
    </row>
    <row r="20" spans="1:11" s="16" customFormat="1" ht="15">
      <c r="A20" s="30"/>
      <c r="B20" s="31" t="s">
        <v>11</v>
      </c>
      <c r="C20" s="36">
        <f>D20+G20+H20+I20</f>
        <v>40597</v>
      </c>
      <c r="D20" s="32">
        <f>SUM(E20:F20)</f>
        <v>29464</v>
      </c>
      <c r="E20" s="33">
        <v>26266</v>
      </c>
      <c r="F20" s="33">
        <v>3198</v>
      </c>
      <c r="G20" s="33">
        <v>10115</v>
      </c>
      <c r="H20" s="33">
        <v>268</v>
      </c>
      <c r="I20" s="33">
        <v>750</v>
      </c>
      <c r="J20" s="34">
        <v>66.73</v>
      </c>
      <c r="K20" s="33">
        <f t="shared" si="1"/>
        <v>32801.338728208204</v>
      </c>
    </row>
    <row r="21" spans="1:11" s="16" customFormat="1" ht="15">
      <c r="A21" s="30"/>
      <c r="B21" s="40" t="s">
        <v>10</v>
      </c>
      <c r="C21" s="41">
        <f>SUM(C18:C20)</f>
        <v>5396050</v>
      </c>
      <c r="D21" s="41">
        <f aca="true" t="shared" si="3" ref="D21:J21">SUM(D18:D20)</f>
        <v>3906746</v>
      </c>
      <c r="E21" s="41">
        <f t="shared" si="3"/>
        <v>3886337</v>
      </c>
      <c r="F21" s="41">
        <f t="shared" si="3"/>
        <v>20409</v>
      </c>
      <c r="G21" s="41">
        <f t="shared" si="3"/>
        <v>1328292</v>
      </c>
      <c r="H21" s="41">
        <f t="shared" si="3"/>
        <v>38864</v>
      </c>
      <c r="I21" s="41">
        <f t="shared" si="3"/>
        <v>122148</v>
      </c>
      <c r="J21" s="42">
        <f t="shared" si="3"/>
        <v>14928.57</v>
      </c>
      <c r="K21" s="41">
        <f t="shared" si="1"/>
        <v>21694.068264185164</v>
      </c>
    </row>
    <row r="22" spans="1:11" s="16" customFormat="1" ht="15">
      <c r="A22" s="30"/>
      <c r="B22" s="43"/>
      <c r="C22" s="44"/>
      <c r="D22" s="44"/>
      <c r="E22" s="44"/>
      <c r="F22" s="44"/>
      <c r="G22" s="44"/>
      <c r="H22" s="44"/>
      <c r="I22" s="44"/>
      <c r="J22" s="45"/>
      <c r="K22" s="44"/>
    </row>
    <row r="23" spans="1:11" s="16" customFormat="1" ht="15">
      <c r="A23" s="30"/>
      <c r="B23" s="46" t="s">
        <v>28</v>
      </c>
      <c r="C23" s="47">
        <f>C17+C21</f>
        <v>8605976</v>
      </c>
      <c r="D23" s="47">
        <f aca="true" t="shared" si="4" ref="D23:J23">D17+D21</f>
        <v>6254617</v>
      </c>
      <c r="E23" s="47">
        <f t="shared" si="4"/>
        <v>6202586</v>
      </c>
      <c r="F23" s="47">
        <f t="shared" si="4"/>
        <v>52031</v>
      </c>
      <c r="G23" s="47">
        <f t="shared" si="4"/>
        <v>2126567</v>
      </c>
      <c r="H23" s="47">
        <f t="shared" si="4"/>
        <v>62026</v>
      </c>
      <c r="I23" s="47">
        <f t="shared" si="4"/>
        <v>162766</v>
      </c>
      <c r="J23" s="48">
        <f t="shared" si="4"/>
        <v>23017.8</v>
      </c>
      <c r="K23" s="49">
        <f t="shared" si="1"/>
        <v>22455.758876463722</v>
      </c>
    </row>
    <row r="24" spans="1:10" s="16" customFormat="1" ht="15">
      <c r="A24" s="30"/>
      <c r="C24" s="18"/>
      <c r="D24" s="18"/>
      <c r="E24" s="18"/>
      <c r="F24" s="18"/>
      <c r="G24" s="18"/>
      <c r="H24" s="18"/>
      <c r="I24" s="18"/>
      <c r="J24" s="19"/>
    </row>
    <row r="25" spans="1:11" s="16" customFormat="1" ht="15">
      <c r="A25" s="30"/>
      <c r="B25" s="7" t="s">
        <v>31</v>
      </c>
      <c r="C25" s="50"/>
      <c r="D25" s="50"/>
      <c r="E25" s="50"/>
      <c r="F25" s="50"/>
      <c r="G25" s="50"/>
      <c r="H25" s="50"/>
      <c r="I25" s="50"/>
      <c r="J25" s="8"/>
      <c r="K25" s="7"/>
    </row>
    <row r="26" spans="2:12" ht="18.75" customHeight="1">
      <c r="B26" s="7" t="s">
        <v>23</v>
      </c>
      <c r="C26" s="18"/>
      <c r="D26" s="18"/>
      <c r="E26" s="18"/>
      <c r="F26" s="18"/>
      <c r="G26" s="18"/>
      <c r="H26" s="18"/>
      <c r="I26" s="18"/>
      <c r="J26" s="18"/>
      <c r="K26" s="52"/>
      <c r="L26" s="8"/>
    </row>
    <row r="27" spans="3:11" ht="12.75">
      <c r="C27" s="53"/>
      <c r="D27" s="53"/>
      <c r="E27" s="53"/>
      <c r="F27" s="53"/>
      <c r="G27" s="53"/>
      <c r="H27" s="53"/>
      <c r="I27" s="53"/>
      <c r="J27" s="53"/>
      <c r="K27" s="53"/>
    </row>
  </sheetData>
  <sheetProtection/>
  <mergeCells count="13">
    <mergeCell ref="I8:I9"/>
    <mergeCell ref="K8:K9"/>
    <mergeCell ref="J8:J9"/>
    <mergeCell ref="C6:I6"/>
    <mergeCell ref="C7:F7"/>
    <mergeCell ref="G7:I7"/>
    <mergeCell ref="E8:F8"/>
    <mergeCell ref="A7:A9"/>
    <mergeCell ref="B7:B9"/>
    <mergeCell ref="C8:C9"/>
    <mergeCell ref="D8:D9"/>
    <mergeCell ref="G8:G9"/>
    <mergeCell ref="H8:H9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Header>&amp;R&amp;"-,Kurzíva"&amp;11&amp;UPříloha č. 1
Rozpis rozpočtu přímých výdajů na vzdělávání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Jihomoravský kraj, KÚ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vankova.jaroslava</dc:creator>
  <cp:keywords/>
  <dc:description/>
  <cp:lastModifiedBy>Bendová Jana</cp:lastModifiedBy>
  <cp:lastPrinted>2014-02-27T07:52:01Z</cp:lastPrinted>
  <dcterms:created xsi:type="dcterms:W3CDTF">2007-03-02T12:16:22Z</dcterms:created>
  <dcterms:modified xsi:type="dcterms:W3CDTF">2014-02-27T07:52:07Z</dcterms:modified>
  <cp:category/>
  <cp:version/>
  <cp:contentType/>
  <cp:contentStatus/>
</cp:coreProperties>
</file>