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<sst xmlns="http://schemas.openxmlformats.org/spreadsheetml/2006/main" count="35" uniqueCount="35">
  <si>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Jihomoravský kraj</t>
  </si>
  <si>
    <t xml:space="preserve">    Závazné ukazatele</t>
  </si>
  <si>
    <t>Orientační ukazatele</t>
  </si>
  <si>
    <t>Závazný uk.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</si>
  <si>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</si>
  <si>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</si>
  <si>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</si>
  <si>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</si>
  <si>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</si>
  <si>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</si>
  <si>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</si>
  <si>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</si>
  <si>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</si>
  <si>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Regulace limitu zaměstnanců - kraj</t>
  </si>
  <si>
    <t>Regulace limitu zaměstnanců - obec</t>
  </si>
  <si>
    <t>Počet zam. celkem</t>
  </si>
  <si>
    <t xml:space="preserve">platy </t>
  </si>
  <si>
    <t>OON</t>
  </si>
  <si>
    <t xml:space="preserve"> ÚZ 33 353</t>
  </si>
  <si>
    <t>NIV      celkem</t>
  </si>
  <si>
    <t>MP      celkem</t>
  </si>
  <si>
    <t>Prům.plat zam. Celkem</t>
  </si>
  <si>
    <t>rozdíl RU MŠMT-JMK</t>
  </si>
  <si>
    <t>% RR</t>
  </si>
  <si>
    <t>Zpracovalo ORF OŠ</t>
  </si>
  <si>
    <t xml:space="preserve">Bilance rozpočtových zdrojů na rok 2018 přidělených MŠMT </t>
  </si>
  <si>
    <t>včetně podpůrných opatření</t>
  </si>
  <si>
    <t>čj. MSMT 129/2018-1</t>
  </si>
  <si>
    <t>Rozpis RgŚ MŠMT 2018</t>
  </si>
  <si>
    <t>Rezerva rozpočtu %</t>
  </si>
  <si>
    <t>Celkem JMK kraj+obec</t>
  </si>
  <si>
    <t>V Brně dne  5.3.2018</t>
  </si>
  <si>
    <t>v tis. Kč</t>
  </si>
  <si>
    <t>Rozpis rozpočtu 2018 - kraj</t>
  </si>
  <si>
    <t>Rozpis rozpočtu 2018 - obec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</si>
</sst>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_ ;[Red]\-#,##0\ "/>
    <numFmt numFmtId="167" formatCode="#,##0.0_ ;[Red]\-#,##0.0\ "/>
    <numFmt numFmtId="168" formatCode="0.000"/>
    <numFmt numFmtId="169" formatCode="#,##0.000_ ;[Red]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63">
    <font>
      <sz val="10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1"/>
      <color rgb="FF0000CC"/>
      <name val="Times New Roman"/>
      <family val="1"/>
    </font>
    <font>
      <sz val="11"/>
      <color theme="3"/>
      <name val="Times New Roman"/>
      <family val="1"/>
    </font>
    <font>
      <sz val="11"/>
      <color rgb="FF0000CC"/>
      <name val="Times New Roman"/>
      <family val="1"/>
    </font>
    <font>
      <sz val="8"/>
      <color rgb="FF0000CC"/>
      <name val="Times New Roman"/>
      <family val="1"/>
    </font>
    <font>
      <b/>
      <sz val="11"/>
      <color theme="3"/>
      <name val="Times New Roman"/>
      <family val="1"/>
    </font>
    <font>
      <b/>
      <sz val="12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98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4" fillId="7" borderId="10" xfId="0" applyFont="1" applyFill="1" applyBorder="1" applyAlignment="1">
      <alignment/>
    </xf>
    <xf numFmtId="166" fontId="5" fillId="7" borderId="10" xfId="0" applyNumberFormat="1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66" fontId="7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/>
    </xf>
    <xf numFmtId="166" fontId="7" fillId="16" borderId="10" xfId="0" applyNumberFormat="1" applyFont="1" applyFill="1" applyBorder="1" applyAlignment="1">
      <alignment/>
    </xf>
    <xf numFmtId="164" fontId="7" fillId="16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166" fontId="58" fillId="33" borderId="1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3" fontId="7" fillId="35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164" fontId="59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0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9" fontId="7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7" fillId="34" borderId="10" xfId="0" applyNumberFormat="1" applyFont="1" applyFill="1" applyBorder="1" applyAlignment="1">
      <alignment/>
    </xf>
    <xf numFmtId="169" fontId="7" fillId="16" borderId="10" xfId="0" applyNumberFormat="1" applyFont="1" applyFill="1" applyBorder="1" applyAlignment="1">
      <alignment/>
    </xf>
    <xf numFmtId="169" fontId="7" fillId="35" borderId="10" xfId="0" applyNumberFormat="1" applyFont="1" applyFill="1" applyBorder="1" applyAlignment="1">
      <alignment/>
    </xf>
    <xf numFmtId="169" fontId="61" fillId="33" borderId="10" xfId="0" applyNumberFormat="1" applyFont="1" applyFill="1" applyBorder="1" applyAlignment="1">
      <alignment/>
    </xf>
    <xf numFmtId="169" fontId="59" fillId="33" borderId="10" xfId="0" applyNumberFormat="1" applyFont="1" applyFill="1" applyBorder="1" applyAlignment="1">
      <alignment/>
    </xf>
    <xf numFmtId="169" fontId="4" fillId="7" borderId="10" xfId="0" applyNumberFormat="1" applyFont="1" applyFill="1" applyBorder="1" applyAlignment="1">
      <alignment/>
    </xf>
    <xf numFmtId="169" fontId="5" fillId="7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L27"/>
  <sheetViews>
    <sheetView tabSelected="1" zoomScale="90" zoomScaleNormal="90" zoomScalePageLayoutView="0" workbookViewId="0" topLeftCell="A1">
      <selection activeCell="A1" sqref="A1"/>
    </sheetView>
  </sheetViews>
  <sheetFormatPr defaultColWidth="9.33203125" defaultRowHeight="12.75"/>
  <cols>
    <col min="1" max="1" width="8" style="25" customWidth="1"/>
    <col min="2" max="2" width="38.16015625" style="26" customWidth="1"/>
    <col min="3" max="4" width="18.66015625" style="26" customWidth="1"/>
    <col min="5" max="5" width="17.5" style="26" customWidth="1"/>
    <col min="6" max="6" width="16.16015625" style="26" customWidth="1"/>
    <col min="7" max="7" width="16.83203125" style="26" customWidth="1"/>
    <col min="8" max="8" width="16" style="26" customWidth="1"/>
    <col min="9" max="9" width="15.16015625" style="26" customWidth="1"/>
    <col min="10" max="10" width="15.5" style="26" customWidth="1"/>
    <col min="11" max="11" width="14.66015625" style="26" customWidth="1"/>
    <col min="12" max="12" width="1.66796875" style="34" customWidth="1"/>
    <col min="13" max="16384" width="9.33203125" style="26" customWidth="1"/>
  </cols>
  <sheetData>
    <row r="2" spans="1:12" ht="25.5" customHeight="1">
      <c r="A2" s="27"/>
      <c r="B2" s="28" t="s">
        <v>25</v>
      </c>
      <c r="C2" s="29"/>
      <c r="D2" s="29"/>
      <c r="E2" s="29"/>
      <c r="F2" s="30"/>
      <c r="G2" s="31" t="s">
        <v>18</v>
      </c>
      <c r="H2" s="32" t="s">
        <v>26</v>
      </c>
      <c r="I2" s="32"/>
      <c r="J2" s="33"/>
      <c r="K2" s="34"/>
      <c r="L2" s="26"/>
    </row>
    <row r="3" spans="1:12" ht="15.75">
      <c r="A3" s="27"/>
      <c r="B3" s="35" t="s">
        <v>27</v>
      </c>
      <c r="K3" s="34"/>
      <c r="L3" s="26"/>
    </row>
    <row r="4" spans="1:12" ht="15.75">
      <c r="A4" s="27"/>
      <c r="I4" s="26" t="s">
        <v>32</v>
      </c>
      <c r="K4" s="34"/>
      <c r="L4" s="26"/>
    </row>
    <row r="5" spans="1:12" ht="18" customHeight="1">
      <c r="A5" s="67"/>
      <c r="B5" s="63" t="s">
        <v>0</v>
      </c>
      <c r="C5" s="68" t="s">
        <v>1</v>
      </c>
      <c r="D5" s="69"/>
      <c r="E5" s="69"/>
      <c r="F5" s="70"/>
      <c r="G5" s="68" t="s">
        <v>2</v>
      </c>
      <c r="H5" s="69"/>
      <c r="I5" s="70"/>
      <c r="J5" s="36" t="s">
        <v>3</v>
      </c>
      <c r="K5" s="34"/>
      <c r="L5" s="26"/>
    </row>
    <row r="6" spans="1:12" ht="17.25" customHeight="1">
      <c r="A6" s="67"/>
      <c r="B6" s="64"/>
      <c r="C6" s="61" t="s">
        <v>19</v>
      </c>
      <c r="D6" s="61" t="s">
        <v>20</v>
      </c>
      <c r="E6" s="71" t="s">
        <v>4</v>
      </c>
      <c r="F6" s="72"/>
      <c r="G6" s="59" t="s">
        <v>5</v>
      </c>
      <c r="H6" s="59" t="s">
        <v>6</v>
      </c>
      <c r="I6" s="61" t="s">
        <v>7</v>
      </c>
      <c r="J6" s="63" t="s">
        <v>15</v>
      </c>
      <c r="K6" s="65" t="s">
        <v>21</v>
      </c>
      <c r="L6" s="26"/>
    </row>
    <row r="7" spans="1:12" ht="30" customHeight="1">
      <c r="A7" s="67"/>
      <c r="B7" s="64"/>
      <c r="C7" s="62"/>
      <c r="D7" s="62" t="s">
        <v>8</v>
      </c>
      <c r="E7" s="44" t="s">
        <v>16</v>
      </c>
      <c r="F7" s="44" t="s">
        <v>17</v>
      </c>
      <c r="G7" s="60"/>
      <c r="H7" s="60"/>
      <c r="I7" s="62"/>
      <c r="J7" s="64"/>
      <c r="K7" s="66"/>
      <c r="L7" s="26"/>
    </row>
    <row r="8" spans="1:11" s="2" customFormat="1" ht="15.75">
      <c r="A8" s="37"/>
      <c r="B8" s="1" t="s">
        <v>28</v>
      </c>
      <c r="C8" s="55">
        <f>D8+G8+H8+I8</f>
        <v>11994584.514</v>
      </c>
      <c r="D8" s="55">
        <f>SUM(E8:F8)</f>
        <v>8696544.078000002</v>
      </c>
      <c r="E8" s="56">
        <v>8644154.255</v>
      </c>
      <c r="F8" s="56">
        <v>52389.823</v>
      </c>
      <c r="G8" s="56">
        <v>2956824.987</v>
      </c>
      <c r="H8" s="56">
        <v>172883.086</v>
      </c>
      <c r="I8" s="56">
        <v>168332.363</v>
      </c>
      <c r="J8" s="45">
        <v>24569.72</v>
      </c>
      <c r="K8" s="38">
        <f>E8/J8/12*1000</f>
        <v>29318.45327975519</v>
      </c>
    </row>
    <row r="9" spans="1:11" s="2" customFormat="1" ht="19.5" customHeight="1">
      <c r="A9" s="39"/>
      <c r="C9" s="3"/>
      <c r="D9" s="3"/>
      <c r="E9" s="3"/>
      <c r="F9" s="3"/>
      <c r="G9" s="3"/>
      <c r="H9" s="3"/>
      <c r="I9" s="3"/>
      <c r="J9" s="4"/>
      <c r="K9" s="3"/>
    </row>
    <row r="10" spans="1:11" s="46" customFormat="1" ht="15">
      <c r="A10" s="40"/>
      <c r="B10" s="5" t="s">
        <v>29</v>
      </c>
      <c r="C10" s="57">
        <f>D10+G10+H10+I10</f>
        <v>204515.38299999997</v>
      </c>
      <c r="D10" s="58">
        <f>SUM(E10:F10)</f>
        <v>147951.158</v>
      </c>
      <c r="E10" s="58">
        <f aca="true" t="shared" si="0" ref="E10:J10">E14+E18</f>
        <v>147470.038</v>
      </c>
      <c r="F10" s="58">
        <f t="shared" si="0"/>
        <v>481.12</v>
      </c>
      <c r="G10" s="58">
        <f t="shared" si="0"/>
        <v>50304.974</v>
      </c>
      <c r="H10" s="58">
        <f t="shared" si="0"/>
        <v>2949.2780000000002</v>
      </c>
      <c r="I10" s="58">
        <f t="shared" si="0"/>
        <v>3309.973</v>
      </c>
      <c r="J10" s="7">
        <f t="shared" si="0"/>
        <v>107.74</v>
      </c>
      <c r="K10" s="6">
        <f>E10*1000/J10/12</f>
        <v>114063.20617536044</v>
      </c>
    </row>
    <row r="11" spans="1:11" s="8" customFormat="1" ht="15">
      <c r="A11" s="40"/>
      <c r="C11" s="9"/>
      <c r="J11" s="9"/>
      <c r="K11" s="41"/>
    </row>
    <row r="12" spans="1:11" s="2" customFormat="1" ht="15">
      <c r="A12" s="47"/>
      <c r="B12" s="10" t="s">
        <v>33</v>
      </c>
      <c r="C12" s="50">
        <v>3885369.7270000004</v>
      </c>
      <c r="D12" s="50">
        <v>2831210.5760000004</v>
      </c>
      <c r="E12" s="51">
        <v>2802625.356</v>
      </c>
      <c r="F12" s="51">
        <v>28585.22</v>
      </c>
      <c r="G12" s="51">
        <v>962611.587</v>
      </c>
      <c r="H12" s="51">
        <v>56052.511</v>
      </c>
      <c r="I12" s="51">
        <v>35495.05300000001</v>
      </c>
      <c r="J12" s="12">
        <v>7793.500000000001</v>
      </c>
      <c r="K12" s="11">
        <f>E12/J12/12*1000</f>
        <v>29967.551549368065</v>
      </c>
    </row>
    <row r="13" spans="1:11" s="2" customFormat="1" ht="17.25" customHeight="1">
      <c r="A13" s="40"/>
      <c r="B13" s="13" t="s">
        <v>13</v>
      </c>
      <c r="C13" s="50">
        <v>0</v>
      </c>
      <c r="D13" s="50">
        <v>0</v>
      </c>
      <c r="E13" s="51"/>
      <c r="F13" s="51"/>
      <c r="G13" s="51"/>
      <c r="H13" s="51"/>
      <c r="I13" s="51"/>
      <c r="J13" s="12">
        <v>-295.9</v>
      </c>
      <c r="K13" s="11">
        <f>E13/J13/12*1000</f>
        <v>0</v>
      </c>
    </row>
    <row r="14" spans="1:12" s="2" customFormat="1" ht="18" customHeight="1">
      <c r="A14" s="40"/>
      <c r="B14" s="10" t="s">
        <v>12</v>
      </c>
      <c r="C14" s="50">
        <v>108855.908</v>
      </c>
      <c r="D14" s="50">
        <v>78959.158</v>
      </c>
      <c r="E14" s="51">
        <v>78795.57699999999</v>
      </c>
      <c r="F14" s="51">
        <v>163.581</v>
      </c>
      <c r="G14" s="51">
        <v>26846.107</v>
      </c>
      <c r="H14" s="51">
        <v>1575.887</v>
      </c>
      <c r="I14" s="51">
        <v>1474.7559999999999</v>
      </c>
      <c r="J14" s="12">
        <v>109.16</v>
      </c>
      <c r="K14" s="11"/>
      <c r="L14" s="2">
        <v>28</v>
      </c>
    </row>
    <row r="15" spans="1:11" s="2" customFormat="1" ht="26.25" customHeight="1">
      <c r="A15" s="40"/>
      <c r="B15" s="14" t="s">
        <v>9</v>
      </c>
      <c r="C15" s="52">
        <f aca="true" t="shared" si="1" ref="C15:J15">SUM(C12:C14)</f>
        <v>3994225.6350000002</v>
      </c>
      <c r="D15" s="52">
        <f t="shared" si="1"/>
        <v>2910169.734</v>
      </c>
      <c r="E15" s="52">
        <f t="shared" si="1"/>
        <v>2881420.933</v>
      </c>
      <c r="F15" s="52">
        <f t="shared" si="1"/>
        <v>28748.801</v>
      </c>
      <c r="G15" s="52">
        <f t="shared" si="1"/>
        <v>989457.694</v>
      </c>
      <c r="H15" s="52">
        <f t="shared" si="1"/>
        <v>57628.398</v>
      </c>
      <c r="I15" s="52">
        <f t="shared" si="1"/>
        <v>36969.80900000001</v>
      </c>
      <c r="J15" s="16">
        <f t="shared" si="1"/>
        <v>7606.760000000001</v>
      </c>
      <c r="K15" s="15">
        <f>E15/J15/12*1000</f>
        <v>31566.45024732387</v>
      </c>
    </row>
    <row r="16" spans="1:11" s="2" customFormat="1" ht="15">
      <c r="A16" s="47"/>
      <c r="B16" s="10" t="s">
        <v>34</v>
      </c>
      <c r="C16" s="50">
        <v>7904699.404</v>
      </c>
      <c r="D16" s="50">
        <v>5717382.344</v>
      </c>
      <c r="E16" s="51">
        <v>5694058.861</v>
      </c>
      <c r="F16" s="51">
        <v>23323.483</v>
      </c>
      <c r="G16" s="51">
        <v>1943908.4260000002</v>
      </c>
      <c r="H16" s="51">
        <v>113881.29699999999</v>
      </c>
      <c r="I16" s="51">
        <v>129527.337</v>
      </c>
      <c r="J16" s="12">
        <v>17545.899999999998</v>
      </c>
      <c r="K16" s="11">
        <f>E16/J16/12*1000</f>
        <v>27043.63441506753</v>
      </c>
    </row>
    <row r="17" spans="1:11" s="2" customFormat="1" ht="15">
      <c r="A17" s="40"/>
      <c r="B17" s="13" t="s">
        <v>14</v>
      </c>
      <c r="C17" s="50">
        <v>0</v>
      </c>
      <c r="D17" s="50">
        <v>0</v>
      </c>
      <c r="E17" s="51"/>
      <c r="F17" s="51"/>
      <c r="G17" s="51"/>
      <c r="H17" s="51"/>
      <c r="I17" s="51"/>
      <c r="J17" s="12">
        <v>-581.52</v>
      </c>
      <c r="K17" s="11"/>
    </row>
    <row r="18" spans="1:11" s="2" customFormat="1" ht="15">
      <c r="A18" s="40"/>
      <c r="B18" s="10" t="s">
        <v>11</v>
      </c>
      <c r="C18" s="50">
        <v>95659.475</v>
      </c>
      <c r="D18" s="50">
        <v>68992</v>
      </c>
      <c r="E18" s="51">
        <v>68674.461</v>
      </c>
      <c r="F18" s="51">
        <v>317.539</v>
      </c>
      <c r="G18" s="51">
        <v>23458.867000000002</v>
      </c>
      <c r="H18" s="51">
        <v>1373.391</v>
      </c>
      <c r="I18" s="51">
        <v>1835.217</v>
      </c>
      <c r="J18" s="12">
        <v>-1.42</v>
      </c>
      <c r="K18" s="11"/>
    </row>
    <row r="19" spans="1:11" s="2" customFormat="1" ht="26.25" customHeight="1">
      <c r="A19" s="40"/>
      <c r="B19" s="17" t="s">
        <v>10</v>
      </c>
      <c r="C19" s="53">
        <f aca="true" t="shared" si="2" ref="C19:J19">SUM(C16:C18)</f>
        <v>8000358.879</v>
      </c>
      <c r="D19" s="53">
        <f t="shared" si="2"/>
        <v>5786374.344</v>
      </c>
      <c r="E19" s="53">
        <f t="shared" si="2"/>
        <v>5762733.322</v>
      </c>
      <c r="F19" s="53">
        <f t="shared" si="2"/>
        <v>23641.022</v>
      </c>
      <c r="G19" s="53">
        <f t="shared" si="2"/>
        <v>1967367.2930000003</v>
      </c>
      <c r="H19" s="53">
        <f t="shared" si="2"/>
        <v>115254.688</v>
      </c>
      <c r="I19" s="53">
        <f t="shared" si="2"/>
        <v>131362.554</v>
      </c>
      <c r="J19" s="19">
        <f t="shared" si="2"/>
        <v>16962.96</v>
      </c>
      <c r="K19" s="18">
        <f>E19/J19/12*1000</f>
        <v>28310.376068406298</v>
      </c>
    </row>
    <row r="20" spans="1:11" s="2" customFormat="1" ht="15">
      <c r="A20" s="40"/>
      <c r="B20" s="20"/>
      <c r="C20" s="21"/>
      <c r="D20" s="21"/>
      <c r="E20" s="21"/>
      <c r="F20" s="21"/>
      <c r="G20" s="21"/>
      <c r="H20" s="21"/>
      <c r="I20" s="21"/>
      <c r="J20" s="22"/>
      <c r="K20" s="21"/>
    </row>
    <row r="21" spans="1:11" s="2" customFormat="1" ht="25.5" customHeight="1">
      <c r="A21" s="40"/>
      <c r="B21" s="23" t="s">
        <v>30</v>
      </c>
      <c r="C21" s="54">
        <f aca="true" t="shared" si="3" ref="C21:J21">C15+C19</f>
        <v>11994584.514</v>
      </c>
      <c r="D21" s="54">
        <f t="shared" si="3"/>
        <v>8696544.078</v>
      </c>
      <c r="E21" s="54">
        <f t="shared" si="3"/>
        <v>8644154.254999999</v>
      </c>
      <c r="F21" s="54">
        <f t="shared" si="3"/>
        <v>52389.823000000004</v>
      </c>
      <c r="G21" s="54">
        <f t="shared" si="3"/>
        <v>2956824.987</v>
      </c>
      <c r="H21" s="54">
        <f t="shared" si="3"/>
        <v>172883.086</v>
      </c>
      <c r="I21" s="54">
        <f t="shared" si="3"/>
        <v>168332.363</v>
      </c>
      <c r="J21" s="24">
        <f t="shared" si="3"/>
        <v>24569.72</v>
      </c>
      <c r="K21" s="42">
        <f>E21*1000/J21/12</f>
        <v>29318.45327975518</v>
      </c>
    </row>
    <row r="22" spans="1:10" s="2" customFormat="1" ht="15">
      <c r="A22" s="40"/>
      <c r="B22" s="2" t="s">
        <v>22</v>
      </c>
      <c r="C22" s="48">
        <f aca="true" t="shared" si="4" ref="C22:J22">C8-C21</f>
        <v>0</v>
      </c>
      <c r="D22" s="48">
        <f t="shared" si="4"/>
        <v>0</v>
      </c>
      <c r="E22" s="48">
        <f t="shared" si="4"/>
        <v>0</v>
      </c>
      <c r="F22" s="48">
        <f t="shared" si="4"/>
        <v>0</v>
      </c>
      <c r="G22" s="48">
        <f t="shared" si="4"/>
        <v>0</v>
      </c>
      <c r="H22" s="48">
        <f t="shared" si="4"/>
        <v>0</v>
      </c>
      <c r="I22" s="48">
        <f t="shared" si="4"/>
        <v>0</v>
      </c>
      <c r="J22" s="48">
        <f t="shared" si="4"/>
        <v>0</v>
      </c>
    </row>
    <row r="23" spans="1:10" s="2" customFormat="1" ht="10.5" customHeight="1">
      <c r="A23" s="40"/>
      <c r="C23" s="48"/>
      <c r="D23" s="48"/>
      <c r="E23" s="48"/>
      <c r="F23" s="48"/>
      <c r="G23" s="48"/>
      <c r="H23" s="48"/>
      <c r="I23" s="48"/>
      <c r="J23" s="48"/>
    </row>
    <row r="24" spans="2:12" ht="13.5" customHeight="1">
      <c r="B24" s="26" t="s">
        <v>23</v>
      </c>
      <c r="C24" s="43">
        <f aca="true" t="shared" si="5" ref="C24:I24">C10/C21%</f>
        <v>1.7050643376708126</v>
      </c>
      <c r="D24" s="43">
        <f t="shared" si="5"/>
        <v>1.7012638201222716</v>
      </c>
      <c r="E24" s="43">
        <f t="shared" si="5"/>
        <v>1.706008866219614</v>
      </c>
      <c r="F24" s="43">
        <f t="shared" si="5"/>
        <v>0.9183462979059883</v>
      </c>
      <c r="G24" s="43">
        <f t="shared" si="5"/>
        <v>1.7013172650113295</v>
      </c>
      <c r="H24" s="43">
        <f t="shared" si="5"/>
        <v>1.7059378498137177</v>
      </c>
      <c r="I24" s="43">
        <f t="shared" si="5"/>
        <v>1.9663319286975136</v>
      </c>
      <c r="K24" s="34"/>
      <c r="L24" s="26"/>
    </row>
    <row r="25" spans="1:11" s="2" customFormat="1" ht="18.75" customHeight="1">
      <c r="A25" s="40"/>
      <c r="C25" s="43"/>
      <c r="D25" s="3"/>
      <c r="E25" s="3"/>
      <c r="F25" s="3"/>
      <c r="G25" s="3"/>
      <c r="H25" s="3"/>
      <c r="I25" s="3"/>
      <c r="J25" s="3"/>
      <c r="K25" s="35"/>
    </row>
    <row r="26" spans="2:11" ht="15.75" customHeight="1">
      <c r="B26" s="34" t="s">
        <v>31</v>
      </c>
      <c r="C26" s="49"/>
      <c r="D26" s="49"/>
      <c r="E26" s="49"/>
      <c r="F26" s="49"/>
      <c r="G26" s="49"/>
      <c r="H26" s="49"/>
      <c r="I26" s="49"/>
      <c r="J26" s="49"/>
      <c r="K26" s="49"/>
    </row>
    <row r="27" ht="15" customHeight="1">
      <c r="B27" s="2" t="s">
        <v>24</v>
      </c>
    </row>
  </sheetData>
  <sheetProtection/>
  <mergeCells count="12">
    <mergeCell ref="D6:D7"/>
    <mergeCell ref="E6:F6"/>
    <mergeCell ref="G6:G7"/>
    <mergeCell ref="H6:H7"/>
    <mergeCell ref="I6:I7"/>
    <mergeCell ref="J6:J7"/>
    <mergeCell ref="K6:K7"/>
    <mergeCell ref="A5:A7"/>
    <mergeCell ref="B5:B7"/>
    <mergeCell ref="C5:F5"/>
    <mergeCell ref="G5:I5"/>
    <mergeCell ref="C6:C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&amp;R&amp;"-,Kurzíva"&amp;11&amp;UPříloha č. 1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2018-03-06T11:51:54Z</cp:lastPrinted>
  <dcterms:created xsi:type="dcterms:W3CDTF">2007-03-02T12:16:22Z</dcterms:created>
  <dcterms:modified xsi:type="dcterms:W3CDTF">2018-04-10T10:18:26Z</dcterms:modified>
  <cp:category/>
  <cp:version/>
  <cp:contentType/>
  <cp:contentStatus/>
</cp:coreProperties>
</file>